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5" yWindow="-15" windowWidth="28830" windowHeight="6255"/>
  </bookViews>
  <sheets>
    <sheet name="G-4" sheetId="7" r:id="rId1"/>
    <sheet name="метаданные" sheetId="8" r:id="rId2"/>
  </sheets>
  <calcPr calcId="144525"/>
  <customWorkbookViews>
    <customWorkbookView name="Fe Sanchis_Moreno - Personal View" guid="{8925193B-C853-4D01-B936-2E82B771FA45}" mergeInterval="0" personalView="1" maximized="1" windowWidth="1916" windowHeight="855" activeSheetId="2"/>
  </customWorkbookViews>
</workbook>
</file>

<file path=xl/calcChain.xml><?xml version="1.0" encoding="utf-8"?>
<calcChain xmlns="http://schemas.openxmlformats.org/spreadsheetml/2006/main">
  <c r="N13" i="7" l="1"/>
  <c r="O13" i="7"/>
  <c r="P13" i="7"/>
  <c r="Q13" i="7"/>
  <c r="R13" i="7"/>
  <c r="O11" i="7"/>
  <c r="P11" i="7"/>
  <c r="R11" i="7"/>
  <c r="Q11" i="7"/>
  <c r="R15" i="7" l="1"/>
  <c r="R16" i="7" s="1"/>
  <c r="Q15" i="7"/>
  <c r="Q16" i="7"/>
  <c r="R9" i="7"/>
  <c r="R7" i="7"/>
  <c r="Q9" i="7"/>
  <c r="P9" i="7"/>
  <c r="Q7" i="7"/>
  <c r="P7" i="7"/>
  <c r="O15" i="7"/>
  <c r="O16" i="7" s="1"/>
  <c r="N15" i="7"/>
  <c r="N16" i="7" s="1"/>
  <c r="N11" i="7"/>
  <c r="N9" i="7"/>
  <c r="N7" i="7"/>
  <c r="M9" i="7"/>
  <c r="M11" i="7"/>
  <c r="M13" i="7"/>
  <c r="M15" i="7"/>
  <c r="M16" i="7"/>
  <c r="M7" i="7"/>
  <c r="E15" i="7"/>
  <c r="E16" i="7"/>
  <c r="F15" i="7"/>
  <c r="F16" i="7"/>
  <c r="G15" i="7"/>
  <c r="G16" i="7"/>
  <c r="H15" i="7"/>
  <c r="H16" i="7"/>
  <c r="D15" i="7"/>
  <c r="D16" i="7"/>
  <c r="I13" i="7"/>
  <c r="J13" i="7"/>
  <c r="K13" i="7"/>
  <c r="I15" i="7"/>
  <c r="I16" i="7"/>
  <c r="J15" i="7"/>
  <c r="J16" i="7"/>
  <c r="K15" i="7"/>
  <c r="L15" i="7"/>
  <c r="D7" i="7"/>
  <c r="E7" i="7"/>
  <c r="F7" i="7"/>
  <c r="G7" i="7"/>
  <c r="H7" i="7"/>
  <c r="I7" i="7"/>
  <c r="J7" i="7"/>
  <c r="K7" i="7"/>
  <c r="L7" i="7"/>
  <c r="D9" i="7"/>
  <c r="E9" i="7"/>
  <c r="F9" i="7"/>
  <c r="G9" i="7"/>
  <c r="H9" i="7"/>
  <c r="I9" i="7"/>
  <c r="J9" i="7"/>
  <c r="K9" i="7"/>
  <c r="L9" i="7"/>
  <c r="I11" i="7"/>
  <c r="J11" i="7"/>
  <c r="K11" i="7"/>
  <c r="L11" i="7"/>
  <c r="L13" i="7"/>
  <c r="K16" i="7"/>
  <c r="L16" i="7"/>
  <c r="O9" i="7"/>
  <c r="P15" i="7"/>
  <c r="P16" i="7"/>
  <c r="O7" i="7"/>
</calcChain>
</file>

<file path=xl/sharedStrings.xml><?xml version="1.0" encoding="utf-8"?>
<sst xmlns="http://schemas.openxmlformats.org/spreadsheetml/2006/main" count="97" uniqueCount="61">
  <si>
    <t>%</t>
  </si>
  <si>
    <t>Multiply by:</t>
  </si>
  <si>
    <t>238.8</t>
  </si>
  <si>
    <t>0.2778</t>
  </si>
  <si>
    <t>3.6</t>
  </si>
  <si>
    <t>Единица</t>
  </si>
  <si>
    <t>1000 т н.э.</t>
  </si>
  <si>
    <t xml:space="preserve">   из которых</t>
  </si>
  <si>
    <t>Гидроэнергетика</t>
  </si>
  <si>
    <t xml:space="preserve">Энергия биотоплива </t>
  </si>
  <si>
    <t>Коэффициенты пересчета</t>
  </si>
  <si>
    <t>На:</t>
  </si>
  <si>
    <t>Из:</t>
  </si>
  <si>
    <t>Тераджоули</t>
  </si>
  <si>
    <t>Гкал</t>
  </si>
  <si>
    <t>Миллионы тонн нефтяного эквивалента (1000000 т н.э.)</t>
  </si>
  <si>
    <t>Гигаватт-часы (ГВтч)</t>
  </si>
  <si>
    <t>ГВтч</t>
  </si>
  <si>
    <t>1000000 т н.э.</t>
  </si>
  <si>
    <t xml:space="preserve"> Ветровая энергия</t>
  </si>
  <si>
    <t>Солнечная энергия</t>
  </si>
  <si>
    <t xml:space="preserve">  Итого энергия от  возобновляемых источников </t>
  </si>
  <si>
    <t>Общее количество поставляемой первичной энергии
(= Таблица  G-2, строка 6)</t>
  </si>
  <si>
    <t>Энергия, поставляемая от возобновляемых источников</t>
  </si>
  <si>
    <t>-</t>
  </si>
  <si>
    <t>Показатель</t>
  </si>
  <si>
    <t>Определение показателя</t>
  </si>
  <si>
    <t>Единица измерения</t>
  </si>
  <si>
    <t xml:space="preserve">Периодичность </t>
  </si>
  <si>
    <t>годовая</t>
  </si>
  <si>
    <t>Источник информации</t>
  </si>
  <si>
    <t>Уровень агрегирования</t>
  </si>
  <si>
    <t>по Республике Казахстан</t>
  </si>
  <si>
    <t>Методология/
методика расчета</t>
  </si>
  <si>
    <t>Сопутствующие показатели</t>
  </si>
  <si>
    <t>Связь с индикаторами ЦУР, индикаторами зеленого роста ОЭСР</t>
  </si>
  <si>
    <t>Показатели-составляющие расчета 
показателя</t>
  </si>
  <si>
    <t>Сроки обновления</t>
  </si>
  <si>
    <t>ежегодно в декабре</t>
  </si>
  <si>
    <t>Контакты</t>
  </si>
  <si>
    <t>Характеризует долю ВИЭ в общем объеме производства электроэнергии. Возобновляемые источники энергии включают гидравлическую, геотермальную, солнечную , ветровую, приливную/волновую/океаническую энергию, а также энергию биомассы и ряд сравнительно новых видов возобновляемой энергии.</t>
  </si>
  <si>
    <t>Тысячи тонн нефтяного эквивалента (тыс. т н.э.) для общего количества поставляемой энергии и количества поставляемой энергии от отдельных видов возобновляемых источников; проценты долей различных видов возобновляемых источников энергии в общем колитчестве поставляемой энергии.</t>
  </si>
  <si>
    <t>ЦУР 7.2.1
ОЭСР I-5 (Доля электроэнергии, произведенной возобновляемыми источниками энергии  (ВИЭ) в общем объёме выработанной электроэнергии)</t>
  </si>
  <si>
    <t xml:space="preserve"> </t>
  </si>
  <si>
    <t>Расчетный показатель.
Определяется как отношение объема электроэнергии, произведенной возобновляемыми источниками энергии  к общему объёму выработанной электроэнергии.                                                          Формируется на основании результатов общегосударственного статистического наблюдения по форме 1-ТЭБ "Топливно-энергетический баланс".</t>
  </si>
  <si>
    <t>Общее количество поставляемой первичной энергии</t>
  </si>
  <si>
    <t>74-93-08</t>
  </si>
  <si>
    <r>
      <t xml:space="preserve">Гидроэнергетика 
</t>
    </r>
    <r>
      <rPr>
        <sz val="11"/>
        <rFont val="Roboto"/>
        <charset val="204"/>
      </rPr>
      <t>(Строка 2 / строка 1)</t>
    </r>
  </si>
  <si>
    <r>
      <t xml:space="preserve">Энергия биотоплива 
</t>
    </r>
    <r>
      <rPr>
        <sz val="11"/>
        <rFont val="Roboto"/>
        <charset val="204"/>
      </rPr>
      <t>(Строка 4 / строка 1)</t>
    </r>
  </si>
  <si>
    <r>
      <t xml:space="preserve"> Ветровая энергия
</t>
    </r>
    <r>
      <rPr>
        <sz val="11"/>
        <rFont val="Roboto"/>
        <charset val="204"/>
      </rPr>
      <t>(Строка 6/ строка 1)</t>
    </r>
  </si>
  <si>
    <r>
      <t xml:space="preserve">Солнечная энергия
</t>
    </r>
    <r>
      <rPr>
        <sz val="11"/>
        <rFont val="Roboto"/>
        <charset val="204"/>
      </rPr>
      <t>(Строка 8 / строка 1)</t>
    </r>
  </si>
  <si>
    <r>
      <t xml:space="preserve">Итого количество энергии поставляемой от возобновляемых источников:
</t>
    </r>
    <r>
      <rPr>
        <sz val="11"/>
        <color indexed="8"/>
        <rFont val="Roboto"/>
        <charset val="204"/>
      </rPr>
      <t>(Строки 2 + 4 + 6 + 8)</t>
    </r>
  </si>
  <si>
    <r>
      <t xml:space="preserve">Итого количество энергии, поставляемой от возобновляемых источников:
</t>
    </r>
    <r>
      <rPr>
        <sz val="11"/>
        <color indexed="8"/>
        <rFont val="Roboto"/>
        <charset val="204"/>
      </rPr>
      <t>(строка 10 / строка 1)</t>
    </r>
  </si>
  <si>
    <r>
      <t>2.388 x 10</t>
    </r>
    <r>
      <rPr>
        <vertAlign val="superscript"/>
        <sz val="10"/>
        <rFont val="Roboto"/>
        <charset val="204"/>
      </rPr>
      <t>-5</t>
    </r>
  </si>
  <si>
    <r>
      <t>4.1868 x 10</t>
    </r>
    <r>
      <rPr>
        <vertAlign val="superscript"/>
        <sz val="10"/>
        <rFont val="Roboto"/>
        <charset val="204"/>
      </rPr>
      <t>-3</t>
    </r>
  </si>
  <si>
    <r>
      <t>1 x 10</t>
    </r>
    <r>
      <rPr>
        <vertAlign val="superscript"/>
        <sz val="10"/>
        <rFont val="Roboto"/>
        <charset val="204"/>
      </rPr>
      <t>-7</t>
    </r>
  </si>
  <si>
    <r>
      <t>1.163 x 10</t>
    </r>
    <r>
      <rPr>
        <vertAlign val="superscript"/>
        <sz val="10"/>
        <rFont val="Roboto"/>
        <charset val="204"/>
      </rPr>
      <t>-3</t>
    </r>
  </si>
  <si>
    <r>
      <t>4.1868 x 10</t>
    </r>
    <r>
      <rPr>
        <vertAlign val="superscript"/>
        <sz val="10"/>
        <rFont val="Roboto"/>
        <charset val="204"/>
      </rPr>
      <t>4</t>
    </r>
  </si>
  <si>
    <r>
      <t>1 x 10</t>
    </r>
    <r>
      <rPr>
        <vertAlign val="superscript"/>
        <sz val="10"/>
        <rFont val="Roboto"/>
        <charset val="204"/>
      </rPr>
      <t>7</t>
    </r>
  </si>
  <si>
    <r>
      <t>8.6 x 10</t>
    </r>
    <r>
      <rPr>
        <vertAlign val="superscript"/>
        <sz val="10"/>
        <rFont val="Roboto"/>
        <charset val="204"/>
      </rPr>
      <t>-5</t>
    </r>
  </si>
  <si>
    <t>Ответственным государственным органом по формированию данных об энергопотреблении является Бюро национальной статистики Агентства по стратегическому планированию и реформам Республики Казахстан.  Формируются на основании результатов 6 общегосударственных статистических наблюдений статистических форм:
- "Отчет о работе тепловых электростанций и котельных" 6-ТП;
- "Отчет о деятельности газовых предприятий" 1-ГАЗ, 
- "Отчет о выработке, передаче, распределении и продаже электрической энергии" 1-ЭЛЕКТРОЭНЕРГИЯ;
- "Конечное потребление энергии" 1-КПЭ;
- "Отчет о деятельности предприятий нефтедобывающих, нефтеперерабатывающих и торгующих нефтепродуктами" 1-НЕФТЬ;
- "Отчет о деятельности угольных предприятий" 1-УГОЛЬ 
 и в соответствии с Методикой по формированию топливно-энергетического баланса и расчету отдельных статистических показателей, характеризующих отрасль энергетики (11.08.2016г., №160)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</si>
</sst>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%"/>
    <numFmt numFmtId="165" formatCode="0.0%"/>
    <numFmt numFmtId="166" formatCode="0.0"/>
  </numFmts>
  <fonts count="16" x14ac:knownFonts="1">
    <font>
      <sz val="11"/>
      <color theme="1"/>
      <name val="Calibri"/>
      <family val="2"/>
      <scheme val="minor"/>
    </font>
    <font>
      <sz val="11"/>
      <name val="Roboto"/>
      <charset val="204"/>
    </font>
    <font>
      <i/>
      <sz val="10"/>
      <name val="Roboto"/>
      <charset val="204"/>
    </font>
    <font>
      <b/>
      <sz val="11"/>
      <name val="Roboto"/>
      <charset val="204"/>
    </font>
    <font>
      <i/>
      <sz val="11"/>
      <name val="Roboto"/>
      <charset val="204"/>
    </font>
    <font>
      <sz val="11"/>
      <color indexed="8"/>
      <name val="Roboto"/>
      <charset val="204"/>
    </font>
    <font>
      <u/>
      <sz val="10"/>
      <name val="Roboto"/>
      <charset val="204"/>
    </font>
    <font>
      <sz val="10"/>
      <name val="Roboto"/>
      <charset val="204"/>
    </font>
    <font>
      <vertAlign val="superscript"/>
      <sz val="10"/>
      <name val="Roboto"/>
      <charset val="204"/>
    </font>
    <font>
      <sz val="12"/>
      <name val="Roboto"/>
      <charset val="204"/>
    </font>
    <font>
      <i/>
      <sz val="14"/>
      <name val="Roboto"/>
      <charset val="204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b/>
      <sz val="11"/>
      <color theme="1"/>
      <name val="Roboto"/>
      <charset val="204"/>
    </font>
    <font>
      <sz val="10"/>
      <color theme="1"/>
      <name val="Roboto"/>
      <charset val="204"/>
    </font>
    <font>
      <b/>
      <sz val="12"/>
      <color theme="1"/>
      <name val="Roboto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1" fillId="2" borderId="0" applyNumberFormat="0" applyBorder="0" applyAlignment="0" applyProtection="0"/>
    <xf numFmtId="9" fontId="11" fillId="0" borderId="0" applyFont="0" applyFill="0" applyBorder="0" applyAlignment="0" applyProtection="0"/>
  </cellStyleXfs>
  <cellXfs count="60">
    <xf numFmtId="0" fontId="0" fillId="0" borderId="0" xfId="0"/>
    <xf numFmtId="0" fontId="1" fillId="3" borderId="0" xfId="0" applyFont="1" applyFill="1"/>
    <xf numFmtId="0" fontId="1" fillId="4" borderId="0" xfId="0" applyFont="1" applyFill="1"/>
    <xf numFmtId="0" fontId="2" fillId="4" borderId="0" xfId="0" applyFont="1" applyFill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2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right" wrapText="1"/>
    </xf>
    <xf numFmtId="1" fontId="1" fillId="3" borderId="1" xfId="0" applyNumberFormat="1" applyFont="1" applyFill="1" applyBorder="1" applyAlignment="1">
      <alignment horizontal="right" wrapText="1"/>
    </xf>
    <xf numFmtId="9" fontId="1" fillId="5" borderId="1" xfId="0" applyNumberFormat="1" applyFont="1" applyFill="1" applyBorder="1" applyAlignment="1">
      <alignment horizontal="right" wrapText="1"/>
    </xf>
    <xf numFmtId="165" fontId="1" fillId="5" borderId="1" xfId="0" applyNumberFormat="1" applyFont="1" applyFill="1" applyBorder="1" applyAlignment="1">
      <alignment horizontal="right" wrapText="1"/>
    </xf>
    <xf numFmtId="10" fontId="1" fillId="5" borderId="1" xfId="0" applyNumberFormat="1" applyFont="1" applyFill="1" applyBorder="1" applyAlignment="1">
      <alignment horizontal="right" wrapText="1"/>
    </xf>
    <xf numFmtId="164" fontId="1" fillId="5" borderId="1" xfId="0" applyNumberFormat="1" applyFont="1" applyFill="1" applyBorder="1" applyAlignment="1">
      <alignment horizontal="right" wrapText="1"/>
    </xf>
    <xf numFmtId="166" fontId="1" fillId="3" borderId="1" xfId="0" applyNumberFormat="1" applyFont="1" applyFill="1" applyBorder="1" applyAlignment="1">
      <alignment horizontal="right" wrapText="1"/>
    </xf>
    <xf numFmtId="0" fontId="13" fillId="4" borderId="1" xfId="0" applyFont="1" applyFill="1" applyBorder="1" applyAlignment="1">
      <alignment horizontal="left" vertical="center" wrapText="1"/>
    </xf>
    <xf numFmtId="1" fontId="3" fillId="5" borderId="1" xfId="0" applyNumberFormat="1" applyFont="1" applyFill="1" applyBorder="1" applyAlignment="1">
      <alignment horizontal="right" wrapText="1"/>
    </xf>
    <xf numFmtId="165" fontId="3" fillId="5" borderId="1" xfId="2" applyNumberFormat="1" applyFont="1" applyFill="1" applyBorder="1" applyAlignment="1">
      <alignment horizontal="right" wrapText="1"/>
    </xf>
    <xf numFmtId="9" fontId="3" fillId="5" borderId="1" xfId="2" applyNumberFormat="1" applyFont="1" applyFill="1" applyBorder="1" applyAlignment="1">
      <alignment horizontal="right" wrapText="1"/>
    </xf>
    <xf numFmtId="0" fontId="1" fillId="4" borderId="0" xfId="0" applyFont="1" applyFill="1" applyBorder="1"/>
    <xf numFmtId="0" fontId="3" fillId="4" borderId="0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/>
    </xf>
    <xf numFmtId="0" fontId="1" fillId="4" borderId="0" xfId="0" applyFont="1" applyFill="1" applyAlignment="1">
      <alignment horizontal="left"/>
    </xf>
    <xf numFmtId="0" fontId="7" fillId="4" borderId="1" xfId="0" applyFont="1" applyFill="1" applyBorder="1" applyAlignment="1">
      <alignment horizontal="left"/>
    </xf>
    <xf numFmtId="0" fontId="7" fillId="4" borderId="0" xfId="0" applyFont="1" applyFill="1" applyAlignment="1">
      <alignment horizontal="justify"/>
    </xf>
    <xf numFmtId="0" fontId="7" fillId="4" borderId="0" xfId="0" applyFont="1" applyFill="1"/>
    <xf numFmtId="0" fontId="9" fillId="4" borderId="0" xfId="0" applyFont="1" applyFill="1" applyAlignment="1">
      <alignment horizontal="justify"/>
    </xf>
    <xf numFmtId="4" fontId="12" fillId="6" borderId="1" xfId="0" applyNumberFormat="1" applyFont="1" applyFill="1" applyBorder="1" applyAlignment="1">
      <alignment vertical="center" wrapText="1"/>
    </xf>
    <xf numFmtId="0" fontId="12" fillId="0" borderId="1" xfId="0" applyFont="1" applyBorder="1"/>
    <xf numFmtId="0" fontId="12" fillId="0" borderId="0" xfId="0" applyFont="1"/>
    <xf numFmtId="0" fontId="5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17" fontId="12" fillId="0" borderId="1" xfId="0" applyNumberFormat="1" applyFont="1" applyBorder="1"/>
    <xf numFmtId="0" fontId="1" fillId="4" borderId="3" xfId="0" applyFont="1" applyFill="1" applyBorder="1"/>
    <xf numFmtId="3" fontId="11" fillId="2" borderId="1" xfId="1" applyNumberFormat="1" applyBorder="1" applyAlignment="1">
      <alignment horizontal="right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wrapText="1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10" fillId="4" borderId="0" xfId="0" applyFont="1" applyFill="1" applyAlignment="1">
      <alignment horizontal="left"/>
    </xf>
    <xf numFmtId="0" fontId="12" fillId="0" borderId="0" xfId="0" applyFont="1" applyAlignment="1"/>
    <xf numFmtId="0" fontId="4" fillId="4" borderId="1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/>
    </xf>
    <xf numFmtId="16" fontId="7" fillId="4" borderId="2" xfId="0" applyNumberFormat="1" applyFont="1" applyFill="1" applyBorder="1" applyAlignment="1">
      <alignment horizontal="center"/>
    </xf>
    <xf numFmtId="0" fontId="7" fillId="4" borderId="0" xfId="0" applyFont="1" applyFill="1" applyAlignment="1">
      <alignment horizontal="left"/>
    </xf>
    <xf numFmtId="0" fontId="14" fillId="0" borderId="0" xfId="0" applyFont="1" applyAlignment="1"/>
    <xf numFmtId="3" fontId="7" fillId="4" borderId="2" xfId="0" applyNumberFormat="1" applyFont="1" applyFill="1" applyBorder="1" applyAlignment="1">
      <alignment horizontal="center"/>
    </xf>
    <xf numFmtId="49" fontId="7" fillId="0" borderId="2" xfId="0" applyNumberFormat="1" applyFont="1" applyBorder="1" applyAlignment="1" applyProtection="1">
      <alignment horizontal="center"/>
      <protection locked="0"/>
    </xf>
    <xf numFmtId="49" fontId="7" fillId="0" borderId="3" xfId="0" applyNumberFormat="1" applyFont="1" applyBorder="1" applyAlignment="1" applyProtection="1">
      <alignment horizontal="center"/>
      <protection locked="0"/>
    </xf>
    <xf numFmtId="0" fontId="12" fillId="6" borderId="5" xfId="0" applyFont="1" applyFill="1" applyBorder="1" applyAlignment="1">
      <alignment horizontal="left" vertical="center" wrapText="1"/>
    </xf>
    <xf numFmtId="0" fontId="12" fillId="6" borderId="6" xfId="0" applyFont="1" applyFill="1" applyBorder="1" applyAlignment="1">
      <alignment horizontal="left" vertical="center" wrapText="1"/>
    </xf>
    <xf numFmtId="0" fontId="12" fillId="0" borderId="7" xfId="0" applyFont="1" applyBorder="1" applyAlignment="1"/>
    <xf numFmtId="0" fontId="12" fillId="0" borderId="8" xfId="0" applyFont="1" applyBorder="1" applyAlignment="1"/>
    <xf numFmtId="0" fontId="12" fillId="0" borderId="9" xfId="0" applyFont="1" applyBorder="1" applyAlignment="1"/>
    <xf numFmtId="1" fontId="1" fillId="4" borderId="0" xfId="0" applyNumberFormat="1" applyFont="1" applyFill="1"/>
  </cellXfs>
  <cellStyles count="3">
    <cellStyle name="40% - Акцент1" xfId="1" builtinId="31"/>
    <cellStyle name="Обычный" xfId="0" builtinId="0"/>
    <cellStyle name="Процентный" xfId="2" builtinId="5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Roboto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Roboto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Roboto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9" defaultPivotStyle="PivotStyleLight16">
    <tableStyle name="Styl tabulky 1" pivot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Tabulka3" displayName="Tabulka3" ref="A6:A16" headerRowCount="0" totalsRowShown="0" headerRowDxfId="3" dataDxfId="2">
  <tableColumns count="1">
    <tableColumn id="2" name="Sloupec2" headerRowDxfId="1" dataDxfId="0"/>
  </tableColumns>
  <tableStyleInfo name="Styl tabulky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zoomScale="70" zoomScaleNormal="70" workbookViewId="0">
      <selection activeCell="N12" sqref="N12:R12"/>
    </sheetView>
  </sheetViews>
  <sheetFormatPr defaultRowHeight="15" x14ac:dyDescent="0.25"/>
  <cols>
    <col min="1" max="1" width="3.85546875" style="2" customWidth="1"/>
    <col min="2" max="2" width="39" style="2" customWidth="1"/>
    <col min="3" max="3" width="14.140625" style="2" customWidth="1"/>
    <col min="4" max="12" width="11.28515625" style="2" customWidth="1"/>
    <col min="13" max="14" width="9.140625" style="2" customWidth="1"/>
    <col min="15" max="17" width="10.7109375" style="2" customWidth="1"/>
    <col min="18" max="18" width="10.85546875" style="2" customWidth="1"/>
    <col min="19" max="16384" width="9.140625" style="2"/>
  </cols>
  <sheetData>
    <row r="1" spans="1:21" ht="19.5" customHeight="1" x14ac:dyDescent="0.25">
      <c r="A1" s="1"/>
      <c r="B1" s="41" t="s">
        <v>23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21" x14ac:dyDescent="0.25">
      <c r="B2" s="3"/>
    </row>
    <row r="3" spans="1:21" x14ac:dyDescent="0.25">
      <c r="A3" s="4"/>
      <c r="B3" s="5"/>
      <c r="C3" s="5" t="s">
        <v>5</v>
      </c>
      <c r="D3" s="5">
        <v>2010</v>
      </c>
      <c r="E3" s="5">
        <v>2011</v>
      </c>
      <c r="F3" s="5">
        <v>2012</v>
      </c>
      <c r="G3" s="5">
        <v>2013</v>
      </c>
      <c r="H3" s="5">
        <v>2014</v>
      </c>
      <c r="I3" s="5">
        <v>2015</v>
      </c>
      <c r="J3" s="5">
        <v>2016</v>
      </c>
      <c r="K3" s="5">
        <v>2017</v>
      </c>
      <c r="L3" s="5">
        <v>2018</v>
      </c>
      <c r="M3" s="5">
        <v>2019</v>
      </c>
      <c r="N3" s="5">
        <v>2020</v>
      </c>
      <c r="O3" s="5">
        <v>2021</v>
      </c>
      <c r="P3" s="5">
        <v>2022</v>
      </c>
      <c r="Q3" s="5">
        <v>2023</v>
      </c>
      <c r="R3" s="5">
        <v>2024</v>
      </c>
    </row>
    <row r="4" spans="1:21" ht="45" x14ac:dyDescent="0.25">
      <c r="A4" s="6">
        <v>1</v>
      </c>
      <c r="B4" s="7" t="s">
        <v>22</v>
      </c>
      <c r="C4" s="5" t="s">
        <v>6</v>
      </c>
      <c r="D4" s="37">
        <v>69127</v>
      </c>
      <c r="E4" s="37">
        <v>77343</v>
      </c>
      <c r="F4" s="37">
        <v>73874</v>
      </c>
      <c r="G4" s="37">
        <v>81551</v>
      </c>
      <c r="H4" s="37">
        <v>76927</v>
      </c>
      <c r="I4" s="37">
        <v>78104</v>
      </c>
      <c r="J4" s="37">
        <v>81633</v>
      </c>
      <c r="K4" s="37">
        <v>84987</v>
      </c>
      <c r="L4" s="37">
        <v>75227</v>
      </c>
      <c r="M4" s="37">
        <v>73148</v>
      </c>
      <c r="N4" s="37">
        <v>65748</v>
      </c>
      <c r="O4" s="37">
        <v>68679</v>
      </c>
      <c r="P4" s="37">
        <v>71369</v>
      </c>
      <c r="Q4" s="37">
        <v>73378.487052959797</v>
      </c>
      <c r="R4" s="37">
        <v>74304</v>
      </c>
      <c r="S4" s="2" t="s">
        <v>43</v>
      </c>
      <c r="U4" s="2" t="s">
        <v>43</v>
      </c>
    </row>
    <row r="5" spans="1:21" x14ac:dyDescent="0.25">
      <c r="A5" s="6"/>
      <c r="B5" s="46" t="s">
        <v>7</v>
      </c>
      <c r="C5" s="46"/>
      <c r="D5" s="46"/>
      <c r="E5" s="46"/>
      <c r="F5" s="46"/>
      <c r="G5" s="46"/>
      <c r="H5" s="46"/>
      <c r="I5" s="46"/>
      <c r="J5" s="46"/>
      <c r="K5" s="46"/>
      <c r="L5" s="46"/>
      <c r="R5" s="36"/>
    </row>
    <row r="6" spans="1:21" x14ac:dyDescent="0.25">
      <c r="A6" s="8">
        <v>2</v>
      </c>
      <c r="B6" s="9" t="s">
        <v>8</v>
      </c>
      <c r="C6" s="5" t="s">
        <v>6</v>
      </c>
      <c r="D6" s="10">
        <v>690</v>
      </c>
      <c r="E6" s="10">
        <v>678</v>
      </c>
      <c r="F6" s="10">
        <v>657</v>
      </c>
      <c r="G6" s="10">
        <v>665</v>
      </c>
      <c r="H6" s="10">
        <v>710</v>
      </c>
      <c r="I6" s="10">
        <v>797</v>
      </c>
      <c r="J6" s="10">
        <v>999</v>
      </c>
      <c r="K6" s="10">
        <v>964</v>
      </c>
      <c r="L6" s="11">
        <v>893.83955288048139</v>
      </c>
      <c r="M6" s="11">
        <v>859.3</v>
      </c>
      <c r="N6" s="11">
        <v>830.63834909716252</v>
      </c>
      <c r="O6" s="11">
        <v>792</v>
      </c>
      <c r="P6" s="11">
        <v>791.2</v>
      </c>
      <c r="Q6" s="11">
        <v>757.4424763542562</v>
      </c>
      <c r="R6" s="11">
        <v>970</v>
      </c>
    </row>
    <row r="7" spans="1:21" ht="30" x14ac:dyDescent="0.25">
      <c r="A7" s="8">
        <v>3</v>
      </c>
      <c r="B7" s="9" t="s">
        <v>47</v>
      </c>
      <c r="C7" s="5" t="s">
        <v>0</v>
      </c>
      <c r="D7" s="12">
        <f t="shared" ref="D7:M7" si="0">IF(D6="", "n/a", D6/D$4)</f>
        <v>9.9816280179958628E-3</v>
      </c>
      <c r="E7" s="13">
        <f t="shared" si="0"/>
        <v>8.7661456111089563E-3</v>
      </c>
      <c r="F7" s="13">
        <f t="shared" si="0"/>
        <v>8.8935214013049248E-3</v>
      </c>
      <c r="G7" s="13">
        <f t="shared" si="0"/>
        <v>8.1544064450466587E-3</v>
      </c>
      <c r="H7" s="13">
        <f t="shared" si="0"/>
        <v>9.2295292940060055E-3</v>
      </c>
      <c r="I7" s="12">
        <f t="shared" si="0"/>
        <v>1.020434292737888E-2</v>
      </c>
      <c r="J7" s="13">
        <f t="shared" si="0"/>
        <v>1.2237697989783544E-2</v>
      </c>
      <c r="K7" s="13">
        <f t="shared" si="0"/>
        <v>1.1342911268782284E-2</v>
      </c>
      <c r="L7" s="13">
        <f t="shared" si="0"/>
        <v>1.1881898159975559E-2</v>
      </c>
      <c r="M7" s="13">
        <f t="shared" si="0"/>
        <v>1.1747416197298627E-2</v>
      </c>
      <c r="N7" s="13">
        <f>IF(N6="", "n/a", N6/N$4)</f>
        <v>1.2633667170060876E-2</v>
      </c>
      <c r="O7" s="13">
        <f>IF(O6="", "n/a", O6/O$4)</f>
        <v>1.1531909317258551E-2</v>
      </c>
      <c r="P7" s="13">
        <f>IF(P6="", "n/a", P6/P$4)</f>
        <v>1.1086045762165648E-2</v>
      </c>
      <c r="Q7" s="13">
        <f>IF(Q6="", "n/a", Q6/Q$4)</f>
        <v>1.0322405200417715E-2</v>
      </c>
      <c r="R7" s="13">
        <f>IF(R6="", "n/a", R6/R$4)</f>
        <v>1.3054478897502154E-2</v>
      </c>
    </row>
    <row r="8" spans="1:21" x14ac:dyDescent="0.25">
      <c r="A8" s="8">
        <v>4</v>
      </c>
      <c r="B8" s="9" t="s">
        <v>9</v>
      </c>
      <c r="C8" s="5" t="s">
        <v>6</v>
      </c>
      <c r="D8" s="10">
        <v>50</v>
      </c>
      <c r="E8" s="10">
        <v>79</v>
      </c>
      <c r="F8" s="10">
        <v>59</v>
      </c>
      <c r="G8" s="10">
        <v>66</v>
      </c>
      <c r="H8" s="10">
        <v>22</v>
      </c>
      <c r="I8" s="10">
        <v>80</v>
      </c>
      <c r="J8" s="10">
        <v>107</v>
      </c>
      <c r="K8" s="10">
        <v>66</v>
      </c>
      <c r="L8" s="10">
        <v>76</v>
      </c>
      <c r="M8" s="10">
        <v>65</v>
      </c>
      <c r="N8" s="11">
        <v>58.031002197382243</v>
      </c>
      <c r="O8" s="11">
        <v>32</v>
      </c>
      <c r="P8" s="11">
        <v>44</v>
      </c>
      <c r="Q8" s="11">
        <v>34.799999999999997</v>
      </c>
      <c r="R8" s="11">
        <v>60</v>
      </c>
    </row>
    <row r="9" spans="1:21" ht="30" x14ac:dyDescent="0.25">
      <c r="A9" s="8">
        <v>5</v>
      </c>
      <c r="B9" s="9" t="s">
        <v>48</v>
      </c>
      <c r="C9" s="5" t="s">
        <v>0</v>
      </c>
      <c r="D9" s="13">
        <f t="shared" ref="D9:M9" si="1">IF(D8="", "n/a", D8/D$4)</f>
        <v>7.2330637811564226E-4</v>
      </c>
      <c r="E9" s="13">
        <f t="shared" si="1"/>
        <v>1.0214240461321644E-3</v>
      </c>
      <c r="F9" s="13">
        <f t="shared" si="1"/>
        <v>7.9865717302433871E-4</v>
      </c>
      <c r="G9" s="13">
        <f t="shared" si="1"/>
        <v>8.093095118392172E-4</v>
      </c>
      <c r="H9" s="13">
        <f t="shared" si="1"/>
        <v>2.8598541474384804E-4</v>
      </c>
      <c r="I9" s="13">
        <f t="shared" si="1"/>
        <v>1.0242753252074157E-3</v>
      </c>
      <c r="J9" s="13">
        <f t="shared" si="1"/>
        <v>1.3107444293361753E-3</v>
      </c>
      <c r="K9" s="13">
        <f t="shared" si="1"/>
        <v>7.7658936072575802E-4</v>
      </c>
      <c r="L9" s="14">
        <f t="shared" si="1"/>
        <v>1.0102755659537135E-3</v>
      </c>
      <c r="M9" s="14">
        <f t="shared" si="1"/>
        <v>8.8860939465193857E-4</v>
      </c>
      <c r="N9" s="14">
        <f>IF(N8="", "n/a", N8/N$4)</f>
        <v>8.8262764186564221E-4</v>
      </c>
      <c r="O9" s="14">
        <f>IF(O8="", "n/a", O8/O$4)</f>
        <v>4.6593572999024447E-4</v>
      </c>
      <c r="P9" s="14">
        <f>IF(P8="", "n/a", P8/P$4)</f>
        <v>6.1651417282013198E-4</v>
      </c>
      <c r="Q9" s="14">
        <f>IF(Q8="", "n/a", Q8/Q$4)</f>
        <v>4.742534412692869E-4</v>
      </c>
      <c r="R9" s="14">
        <f>IF(R8="", "n/a", R8/R$4)</f>
        <v>8.0749354005167954E-4</v>
      </c>
    </row>
    <row r="10" spans="1:21" x14ac:dyDescent="0.25">
      <c r="A10" s="8">
        <v>6</v>
      </c>
      <c r="B10" s="9" t="s">
        <v>19</v>
      </c>
      <c r="C10" s="5" t="s">
        <v>6</v>
      </c>
      <c r="D10" s="10" t="s">
        <v>24</v>
      </c>
      <c r="E10" s="10" t="s">
        <v>24</v>
      </c>
      <c r="F10" s="10" t="s">
        <v>24</v>
      </c>
      <c r="G10" s="10" t="s">
        <v>24</v>
      </c>
      <c r="H10" s="10" t="s">
        <v>24</v>
      </c>
      <c r="I10" s="10">
        <v>4.74</v>
      </c>
      <c r="J10" s="10">
        <v>9.89</v>
      </c>
      <c r="K10" s="10">
        <v>12.23</v>
      </c>
      <c r="L10" s="10">
        <v>16.600000000000001</v>
      </c>
      <c r="M10" s="10">
        <v>60</v>
      </c>
      <c r="N10" s="11">
        <v>217</v>
      </c>
      <c r="O10" s="11">
        <v>290</v>
      </c>
      <c r="P10" s="11">
        <v>363</v>
      </c>
      <c r="Q10" s="11">
        <v>487</v>
      </c>
      <c r="R10" s="11">
        <v>546</v>
      </c>
    </row>
    <row r="11" spans="1:21" ht="30" x14ac:dyDescent="0.25">
      <c r="A11" s="8">
        <v>7</v>
      </c>
      <c r="B11" s="9" t="s">
        <v>49</v>
      </c>
      <c r="C11" s="5" t="s">
        <v>0</v>
      </c>
      <c r="D11" s="13" t="s">
        <v>24</v>
      </c>
      <c r="E11" s="13" t="s">
        <v>24</v>
      </c>
      <c r="F11" s="13" t="s">
        <v>24</v>
      </c>
      <c r="G11" s="13" t="s">
        <v>24</v>
      </c>
      <c r="H11" s="13" t="s">
        <v>24</v>
      </c>
      <c r="I11" s="15">
        <f t="shared" ref="I11:R11" si="2">IF(I10="", "n/a", I10/I$4)</f>
        <v>6.0688313018539385E-5</v>
      </c>
      <c r="J11" s="15">
        <f t="shared" si="2"/>
        <v>1.2115198510406331E-4</v>
      </c>
      <c r="K11" s="15">
        <f t="shared" si="2"/>
        <v>1.4390436184357608E-4</v>
      </c>
      <c r="L11" s="15">
        <f t="shared" si="2"/>
        <v>2.2066545256357428E-4</v>
      </c>
      <c r="M11" s="15">
        <f t="shared" si="2"/>
        <v>8.2025482583255867E-4</v>
      </c>
      <c r="N11" s="15">
        <f t="shared" si="2"/>
        <v>3.3004806229847295E-3</v>
      </c>
      <c r="O11" s="15">
        <f t="shared" si="2"/>
        <v>4.2225425530365906E-3</v>
      </c>
      <c r="P11" s="15">
        <f t="shared" si="2"/>
        <v>5.0862419257660888E-3</v>
      </c>
      <c r="Q11" s="15">
        <f t="shared" si="2"/>
        <v>6.6368225832799639E-3</v>
      </c>
      <c r="R11" s="15">
        <f t="shared" si="2"/>
        <v>7.348191214470284E-3</v>
      </c>
    </row>
    <row r="12" spans="1:21" x14ac:dyDescent="0.25">
      <c r="A12" s="8">
        <v>8</v>
      </c>
      <c r="B12" s="9" t="s">
        <v>20</v>
      </c>
      <c r="C12" s="5" t="s">
        <v>6</v>
      </c>
      <c r="D12" s="10" t="s">
        <v>24</v>
      </c>
      <c r="E12" s="10" t="s">
        <v>24</v>
      </c>
      <c r="F12" s="10" t="s">
        <v>24</v>
      </c>
      <c r="G12" s="10" t="s">
        <v>24</v>
      </c>
      <c r="H12" s="10" t="s">
        <v>24</v>
      </c>
      <c r="I12" s="10">
        <v>1.66</v>
      </c>
      <c r="J12" s="10">
        <v>3.18</v>
      </c>
      <c r="K12" s="10">
        <v>3.3</v>
      </c>
      <c r="L12" s="16">
        <v>5.08</v>
      </c>
      <c r="M12" s="16">
        <v>56</v>
      </c>
      <c r="N12" s="11">
        <v>217</v>
      </c>
      <c r="O12" s="11">
        <v>290</v>
      </c>
      <c r="P12" s="11">
        <v>363</v>
      </c>
      <c r="Q12" s="11">
        <v>487</v>
      </c>
      <c r="R12" s="11">
        <v>546</v>
      </c>
    </row>
    <row r="13" spans="1:21" ht="30" x14ac:dyDescent="0.25">
      <c r="A13" s="8">
        <v>9</v>
      </c>
      <c r="B13" s="9" t="s">
        <v>50</v>
      </c>
      <c r="C13" s="5" t="s">
        <v>0</v>
      </c>
      <c r="D13" s="13" t="s">
        <v>24</v>
      </c>
      <c r="E13" s="13" t="s">
        <v>24</v>
      </c>
      <c r="F13" s="13" t="s">
        <v>24</v>
      </c>
      <c r="G13" s="13" t="s">
        <v>24</v>
      </c>
      <c r="H13" s="13" t="s">
        <v>24</v>
      </c>
      <c r="I13" s="15">
        <f t="shared" ref="I13:Q13" si="3">IF(I12="", "n/a", I12/I$4)</f>
        <v>2.1253712998053876E-5</v>
      </c>
      <c r="J13" s="15">
        <f t="shared" si="3"/>
        <v>3.8954834441953624E-5</v>
      </c>
      <c r="K13" s="15">
        <f t="shared" si="3"/>
        <v>3.8829468036287898E-5</v>
      </c>
      <c r="L13" s="15">
        <f t="shared" si="3"/>
        <v>6.7528945724274535E-5</v>
      </c>
      <c r="M13" s="15">
        <f t="shared" si="3"/>
        <v>7.6557117077705476E-4</v>
      </c>
      <c r="N13" s="15">
        <f t="shared" si="3"/>
        <v>3.3004806229847295E-3</v>
      </c>
      <c r="O13" s="15">
        <f t="shared" si="3"/>
        <v>4.2225425530365906E-3</v>
      </c>
      <c r="P13" s="15">
        <f t="shared" si="3"/>
        <v>5.0862419257660888E-3</v>
      </c>
      <c r="Q13" s="15">
        <f t="shared" si="3"/>
        <v>6.6368225832799639E-3</v>
      </c>
      <c r="R13" s="15">
        <f t="shared" ref="R13" si="4">IF(R12="", "n/a", R12/R$4)</f>
        <v>7.348191214470284E-3</v>
      </c>
      <c r="T13" s="2" t="s">
        <v>43</v>
      </c>
    </row>
    <row r="14" spans="1:21" ht="16.5" customHeight="1" x14ac:dyDescent="0.25">
      <c r="A14" s="8"/>
      <c r="B14" s="38" t="s">
        <v>21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40"/>
    </row>
    <row r="15" spans="1:21" ht="60" x14ac:dyDescent="0.25">
      <c r="A15" s="8">
        <v>10</v>
      </c>
      <c r="B15" s="17" t="s">
        <v>51</v>
      </c>
      <c r="C15" s="5" t="s">
        <v>6</v>
      </c>
      <c r="D15" s="18">
        <f>(D6+D8)</f>
        <v>740</v>
      </c>
      <c r="E15" s="18">
        <f>(E6+E8)</f>
        <v>757</v>
      </c>
      <c r="F15" s="18">
        <f>(F6+F8)</f>
        <v>716</v>
      </c>
      <c r="G15" s="18">
        <f>(G6+G8)</f>
        <v>731</v>
      </c>
      <c r="H15" s="18">
        <f>(H6+H8)</f>
        <v>732</v>
      </c>
      <c r="I15" s="18">
        <f t="shared" ref="I15:O15" si="5">(I6+I8+I10+I12)</f>
        <v>883.4</v>
      </c>
      <c r="J15" s="18">
        <f t="shared" si="5"/>
        <v>1119.0700000000002</v>
      </c>
      <c r="K15" s="18">
        <f t="shared" si="5"/>
        <v>1045.53</v>
      </c>
      <c r="L15" s="18">
        <f t="shared" si="5"/>
        <v>991.51955288048146</v>
      </c>
      <c r="M15" s="18">
        <f t="shared" si="5"/>
        <v>1040.3</v>
      </c>
      <c r="N15" s="18">
        <f t="shared" si="5"/>
        <v>1322.6693512945449</v>
      </c>
      <c r="O15" s="18">
        <f t="shared" si="5"/>
        <v>1404</v>
      </c>
      <c r="P15" s="18">
        <f>(P6+P8+P10+P12)</f>
        <v>1561.2</v>
      </c>
      <c r="Q15" s="18">
        <f>(Q6+Q8+Q10+Q12)</f>
        <v>1766.2424763542563</v>
      </c>
      <c r="R15" s="18">
        <f>(R6+R8+R10+R12)</f>
        <v>2122</v>
      </c>
      <c r="S15" s="59"/>
    </row>
    <row r="16" spans="1:21" ht="60" x14ac:dyDescent="0.25">
      <c r="A16" s="8">
        <v>11</v>
      </c>
      <c r="B16" s="17" t="s">
        <v>52</v>
      </c>
      <c r="C16" s="5" t="s">
        <v>0</v>
      </c>
      <c r="D16" s="19">
        <f t="shared" ref="D16:M16" si="6">IF(D15=0, "n/a", D15/D$4)</f>
        <v>1.0704934396111506E-2</v>
      </c>
      <c r="E16" s="20">
        <f t="shared" si="6"/>
        <v>9.7875696572411203E-3</v>
      </c>
      <c r="F16" s="20">
        <f t="shared" si="6"/>
        <v>9.6921785743292639E-3</v>
      </c>
      <c r="G16" s="19">
        <f t="shared" si="6"/>
        <v>8.9637159568858749E-3</v>
      </c>
      <c r="H16" s="20">
        <f t="shared" si="6"/>
        <v>9.5155147087498532E-3</v>
      </c>
      <c r="I16" s="19">
        <f t="shared" si="6"/>
        <v>1.1310560278602888E-2</v>
      </c>
      <c r="J16" s="19">
        <f t="shared" si="6"/>
        <v>1.3708549238665737E-2</v>
      </c>
      <c r="K16" s="19">
        <f t="shared" si="6"/>
        <v>1.2302234459387907E-2</v>
      </c>
      <c r="L16" s="19">
        <f t="shared" si="6"/>
        <v>1.3180368124217122E-2</v>
      </c>
      <c r="M16" s="19">
        <f t="shared" si="6"/>
        <v>1.4221851588560179E-2</v>
      </c>
      <c r="N16" s="19">
        <f>IF(N15=0, "n/a", N15/N$4)</f>
        <v>2.011725605789598E-2</v>
      </c>
      <c r="O16" s="19">
        <f>IF(O15=0, "n/a", O15/O$4)</f>
        <v>2.0442930153321975E-2</v>
      </c>
      <c r="P16" s="19">
        <f>IF(P15=0, "n/a", P15/P$4)</f>
        <v>2.1875043786517955E-2</v>
      </c>
      <c r="Q16" s="19">
        <f>IF(Q15=0, "n/a", Q15/Q$4)</f>
        <v>2.4070303808246929E-2</v>
      </c>
      <c r="R16" s="19">
        <f>IF(R15=0, "n/a", R15/R$4)</f>
        <v>2.8558354866494402E-2</v>
      </c>
      <c r="T16" s="2" t="s">
        <v>43</v>
      </c>
    </row>
    <row r="17" spans="1:22" x14ac:dyDescent="0.25">
      <c r="A17" s="21"/>
      <c r="B17" s="22"/>
      <c r="C17" s="23"/>
      <c r="D17" s="23"/>
      <c r="E17" s="23"/>
      <c r="F17" s="23"/>
    </row>
    <row r="18" spans="1:22" x14ac:dyDescent="0.25">
      <c r="B18" s="24" t="s">
        <v>10</v>
      </c>
      <c r="C18" s="24"/>
      <c r="D18" s="24"/>
      <c r="E18" s="24"/>
      <c r="F18" s="24"/>
      <c r="G18" s="24"/>
      <c r="H18" s="24"/>
      <c r="I18" s="24"/>
      <c r="J18" s="24"/>
      <c r="K18" s="25"/>
      <c r="L18" s="25"/>
    </row>
    <row r="19" spans="1:22" x14ac:dyDescent="0.25">
      <c r="B19" s="26" t="s">
        <v>11</v>
      </c>
      <c r="C19" s="42" t="s">
        <v>13</v>
      </c>
      <c r="D19" s="43"/>
      <c r="E19" s="42" t="s">
        <v>14</v>
      </c>
      <c r="F19" s="43"/>
      <c r="G19" s="42" t="s">
        <v>18</v>
      </c>
      <c r="H19" s="43"/>
      <c r="I19" s="42" t="s">
        <v>17</v>
      </c>
      <c r="J19" s="43"/>
      <c r="K19" s="21"/>
      <c r="L19" s="21"/>
    </row>
    <row r="20" spans="1:22" x14ac:dyDescent="0.25">
      <c r="B20" s="26" t="s">
        <v>12</v>
      </c>
      <c r="C20" s="42" t="s">
        <v>1</v>
      </c>
      <c r="D20" s="47"/>
      <c r="E20" s="47"/>
      <c r="F20" s="47"/>
      <c r="G20" s="47"/>
      <c r="H20" s="47"/>
      <c r="I20" s="47"/>
      <c r="J20" s="43"/>
      <c r="K20" s="21"/>
      <c r="L20" s="21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1:22" ht="15.75" x14ac:dyDescent="0.25">
      <c r="B21" s="26" t="s">
        <v>13</v>
      </c>
      <c r="C21" s="42">
        <v>1</v>
      </c>
      <c r="D21" s="43"/>
      <c r="E21" s="42" t="s">
        <v>2</v>
      </c>
      <c r="F21" s="43"/>
      <c r="G21" s="42" t="s">
        <v>53</v>
      </c>
      <c r="H21" s="43"/>
      <c r="I21" s="42" t="s">
        <v>3</v>
      </c>
      <c r="J21" s="43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:22" ht="15.75" x14ac:dyDescent="0.25">
      <c r="B22" s="26" t="s">
        <v>14</v>
      </c>
      <c r="C22" s="42" t="s">
        <v>54</v>
      </c>
      <c r="D22" s="43"/>
      <c r="E22" s="42">
        <v>1</v>
      </c>
      <c r="F22" s="43"/>
      <c r="G22" s="48" t="s">
        <v>55</v>
      </c>
      <c r="H22" s="43"/>
      <c r="I22" s="42" t="s">
        <v>56</v>
      </c>
      <c r="J22" s="43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:22" ht="15.75" x14ac:dyDescent="0.25">
      <c r="B23" s="26" t="s">
        <v>15</v>
      </c>
      <c r="C23" s="42" t="s">
        <v>57</v>
      </c>
      <c r="D23" s="43"/>
      <c r="E23" s="42" t="s">
        <v>58</v>
      </c>
      <c r="F23" s="43"/>
      <c r="G23" s="42">
        <v>1</v>
      </c>
      <c r="H23" s="43"/>
      <c r="I23" s="51">
        <v>11630</v>
      </c>
      <c r="J23" s="43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  <row r="24" spans="1:22" ht="15.75" x14ac:dyDescent="0.25">
      <c r="B24" s="26" t="s">
        <v>16</v>
      </c>
      <c r="C24" s="52" t="s">
        <v>4</v>
      </c>
      <c r="D24" s="53"/>
      <c r="E24" s="42">
        <v>860</v>
      </c>
      <c r="F24" s="43"/>
      <c r="G24" s="42" t="s">
        <v>59</v>
      </c>
      <c r="H24" s="43"/>
      <c r="I24" s="42">
        <v>1</v>
      </c>
      <c r="J24" s="43"/>
      <c r="K24" s="21"/>
      <c r="L24" s="21"/>
      <c r="M24" s="21"/>
      <c r="N24" s="21"/>
      <c r="O24" s="21"/>
      <c r="P24" s="21" t="s">
        <v>43</v>
      </c>
      <c r="Q24" s="21"/>
      <c r="R24" s="21"/>
      <c r="S24" s="21"/>
      <c r="T24" s="21"/>
      <c r="U24" s="21"/>
      <c r="V24" s="21"/>
    </row>
    <row r="25" spans="1:22" x14ac:dyDescent="0.25">
      <c r="B25" s="27"/>
      <c r="C25" s="28"/>
      <c r="D25" s="28"/>
      <c r="E25" s="28"/>
      <c r="F25" s="28"/>
      <c r="G25" s="28"/>
      <c r="H25" s="28"/>
      <c r="I25" s="28"/>
      <c r="J25" s="28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x14ac:dyDescent="0.25">
      <c r="B26" s="49"/>
      <c r="C26" s="49"/>
      <c r="D26" s="50"/>
      <c r="E26" s="50"/>
      <c r="F26" s="50"/>
      <c r="G26" s="50"/>
      <c r="H26" s="50"/>
      <c r="I26" s="50"/>
      <c r="J26" s="28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22" ht="15.75" x14ac:dyDescent="0.25">
      <c r="B27" s="29"/>
    </row>
    <row r="28" spans="1:22" ht="15.75" x14ac:dyDescent="0.25">
      <c r="B28" s="29"/>
    </row>
    <row r="29" spans="1:22" ht="15.75" x14ac:dyDescent="0.25">
      <c r="B29" s="29"/>
    </row>
    <row r="30" spans="1:22" ht="18.75" x14ac:dyDescent="0.3">
      <c r="B30" s="44"/>
      <c r="C30" s="44"/>
      <c r="D30" s="45"/>
      <c r="E30" s="45"/>
      <c r="F30" s="45"/>
      <c r="G30" s="45"/>
      <c r="H30" s="45"/>
      <c r="I30" s="45"/>
    </row>
    <row r="31" spans="1:22" ht="15.75" x14ac:dyDescent="0.25">
      <c r="B31" s="29"/>
    </row>
    <row r="32" spans="1:22" ht="15.75" x14ac:dyDescent="0.25">
      <c r="B32" s="29"/>
    </row>
  </sheetData>
  <customSheetViews>
    <customSheetView guid="{8925193B-C853-4D01-B936-2E82B771FA45}">
      <selection activeCell="A20" sqref="A20:P20"/>
      <pageMargins left="0.70866141732283472" right="0.70866141732283472" top="0.78740157480314965" bottom="0.78740157480314965" header="0.31496062992125984" footer="0.31496062992125984"/>
      <pageSetup paperSize="9" scale="60" orientation="landscape"/>
    </customSheetView>
  </customSheetViews>
  <mergeCells count="26">
    <mergeCell ref="B26:I26"/>
    <mergeCell ref="E21:F21"/>
    <mergeCell ref="C23:D23"/>
    <mergeCell ref="E23:F23"/>
    <mergeCell ref="G23:H23"/>
    <mergeCell ref="I23:J23"/>
    <mergeCell ref="C24:D24"/>
    <mergeCell ref="E24:F24"/>
    <mergeCell ref="G24:H24"/>
    <mergeCell ref="I24:J24"/>
    <mergeCell ref="B14:R14"/>
    <mergeCell ref="B1:R1"/>
    <mergeCell ref="C21:D21"/>
    <mergeCell ref="B30:I30"/>
    <mergeCell ref="B5:L5"/>
    <mergeCell ref="G21:H21"/>
    <mergeCell ref="I21:J21"/>
    <mergeCell ref="C22:D22"/>
    <mergeCell ref="E22:F22"/>
    <mergeCell ref="C19:D19"/>
    <mergeCell ref="E19:F19"/>
    <mergeCell ref="G19:H19"/>
    <mergeCell ref="I19:J19"/>
    <mergeCell ref="C20:J20"/>
    <mergeCell ref="G22:H22"/>
    <mergeCell ref="I22:J22"/>
  </mergeCells>
  <pageMargins left="0.70866141732283472" right="0.70866141732283472" top="0.78740157480314965" bottom="0.78740157480314965" header="0.31496062992125984" footer="0.31496062992125984"/>
  <pageSetup paperSize="9" scale="6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5" sqref="B5"/>
    </sheetView>
  </sheetViews>
  <sheetFormatPr defaultRowHeight="15" x14ac:dyDescent="0.25"/>
  <cols>
    <col min="1" max="1" width="38.5703125" style="32" customWidth="1"/>
    <col min="2" max="2" width="77.42578125" style="32" customWidth="1"/>
    <col min="3" max="16384" width="9.140625" style="32"/>
  </cols>
  <sheetData>
    <row r="1" spans="1:2" x14ac:dyDescent="0.25">
      <c r="A1" s="30" t="s">
        <v>25</v>
      </c>
      <c r="B1" s="31" t="s">
        <v>23</v>
      </c>
    </row>
    <row r="2" spans="1:2" ht="76.150000000000006" customHeight="1" x14ac:dyDescent="0.25">
      <c r="A2" s="30" t="s">
        <v>26</v>
      </c>
      <c r="B2" s="33" t="s">
        <v>40</v>
      </c>
    </row>
    <row r="3" spans="1:2" ht="76.900000000000006" customHeight="1" x14ac:dyDescent="0.25">
      <c r="A3" s="30" t="s">
        <v>27</v>
      </c>
      <c r="B3" s="34" t="s">
        <v>41</v>
      </c>
    </row>
    <row r="4" spans="1:2" x14ac:dyDescent="0.25">
      <c r="A4" s="30" t="s">
        <v>28</v>
      </c>
      <c r="B4" s="31" t="s">
        <v>29</v>
      </c>
    </row>
    <row r="5" spans="1:2" ht="142.15" customHeight="1" x14ac:dyDescent="0.25">
      <c r="A5" s="30" t="s">
        <v>30</v>
      </c>
      <c r="B5" s="34" t="s">
        <v>60</v>
      </c>
    </row>
    <row r="6" spans="1:2" ht="19.149999999999999" customHeight="1" x14ac:dyDescent="0.25">
      <c r="A6" s="30" t="s">
        <v>31</v>
      </c>
      <c r="B6" s="31" t="s">
        <v>32</v>
      </c>
    </row>
    <row r="7" spans="1:2" ht="106.15" customHeight="1" x14ac:dyDescent="0.25">
      <c r="A7" s="30" t="s">
        <v>33</v>
      </c>
      <c r="B7" s="34" t="s">
        <v>44</v>
      </c>
    </row>
    <row r="8" spans="1:2" ht="27.6" customHeight="1" x14ac:dyDescent="0.25">
      <c r="A8" s="30" t="s">
        <v>34</v>
      </c>
      <c r="B8" s="34" t="s">
        <v>43</v>
      </c>
    </row>
    <row r="9" spans="1:2" ht="64.900000000000006" customHeight="1" x14ac:dyDescent="0.25">
      <c r="A9" s="30" t="s">
        <v>35</v>
      </c>
      <c r="B9" s="34" t="s">
        <v>42</v>
      </c>
    </row>
    <row r="10" spans="1:2" x14ac:dyDescent="0.25">
      <c r="A10" s="54" t="s">
        <v>36</v>
      </c>
      <c r="B10" s="56" t="s">
        <v>45</v>
      </c>
    </row>
    <row r="11" spans="1:2" x14ac:dyDescent="0.25">
      <c r="A11" s="55"/>
      <c r="B11" s="57"/>
    </row>
    <row r="12" spans="1:2" x14ac:dyDescent="0.25">
      <c r="A12" s="55"/>
      <c r="B12" s="58"/>
    </row>
    <row r="13" spans="1:2" x14ac:dyDescent="0.25">
      <c r="A13" s="30" t="s">
        <v>37</v>
      </c>
      <c r="B13" s="35" t="s">
        <v>38</v>
      </c>
    </row>
    <row r="14" spans="1:2" ht="16.899999999999999" customHeight="1" x14ac:dyDescent="0.25">
      <c r="A14" s="30" t="s">
        <v>39</v>
      </c>
      <c r="B14" s="31" t="s">
        <v>46</v>
      </c>
    </row>
  </sheetData>
  <mergeCells count="2">
    <mergeCell ref="A10:A12"/>
    <mergeCell ref="B10:B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G-4</vt:lpstr>
      <vt:lpstr>метаданные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cookies!</dc:creator>
  <cp:lastModifiedBy>Кристина Пистун</cp:lastModifiedBy>
  <cp:lastPrinted>2023-10-24T10:18:57Z</cp:lastPrinted>
  <dcterms:created xsi:type="dcterms:W3CDTF">2011-05-01T09:55:58Z</dcterms:created>
  <dcterms:modified xsi:type="dcterms:W3CDTF">2025-12-26T10:15:29Z</dcterms:modified>
</cp:coreProperties>
</file>